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<sst xmlns="http://schemas.openxmlformats.org/spreadsheetml/2006/main" count="66" uniqueCount="22">
  <si>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</si>
  <si>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</si>
  <si>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</si>
  <si>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</si>
  <si>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</si>
  <si>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</si>
  <si>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</si>
  <si>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</si>
  <si>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</si>
  <si>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</si>
  <si>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</si>
  <si>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</si>
  <si>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</si>
  <si>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</si>
  <si>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</si>
  <si>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</si>
  <si>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MANUEL</t>
  </si>
  <si>
    <t>JUAN LUIS</t>
  </si>
  <si>
    <t>CARLOS</t>
  </si>
  <si>
    <t>IGNACIO</t>
  </si>
  <si>
    <t>ROBER</t>
  </si>
  <si>
    <t>DANIEL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</si>
</sst>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0" fillId="0" borderId="17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5" zoomScaleNormal="75" workbookViewId="0" topLeftCell="A2">
      <selection activeCell="N22" sqref="N22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14" t="s">
        <v>14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13" s="85" customFormat="1" ht="18" customHeight="1" thickBot="1">
      <c r="B5" s="114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7" t="s">
        <v>2</v>
      </c>
      <c r="E10" s="177"/>
      <c r="F10" s="177" t="s">
        <v>3</v>
      </c>
      <c r="G10" s="177"/>
      <c r="H10" s="177" t="s">
        <v>4</v>
      </c>
      <c r="I10" s="177"/>
      <c r="J10" s="177" t="s">
        <v>5</v>
      </c>
      <c r="K10" s="177"/>
      <c r="L10" s="178" t="s">
        <v>13</v>
      </c>
      <c r="M10" s="179"/>
      <c r="N10" s="15"/>
      <c r="O10" s="14"/>
    </row>
    <row r="11" spans="1:16" s="30" customFormat="1" ht="12.75">
      <c r="A11" s="25"/>
      <c r="B11" s="173" t="s">
        <v>16</v>
      </c>
      <c r="C11" s="174">
        <v>13.591</v>
      </c>
      <c r="D11" s="150">
        <v>28</v>
      </c>
      <c r="E11" s="26"/>
      <c r="F11" s="167">
        <v>29</v>
      </c>
      <c r="G11" s="27"/>
      <c r="H11" s="167">
        <v>27</v>
      </c>
      <c r="I11" s="27"/>
      <c r="J11" s="150">
        <v>26</v>
      </c>
      <c r="K11" s="26"/>
      <c r="L11" s="167">
        <f>D11+F11+H11+J11</f>
        <v>110</v>
      </c>
      <c r="M11" s="27"/>
      <c r="N11" s="28"/>
      <c r="O11" s="29"/>
      <c r="P11" s="121">
        <f>L11+(M12/100)</f>
        <v>110.22</v>
      </c>
    </row>
    <row r="12" spans="1:16" s="30" customFormat="1" ht="15" customHeight="1">
      <c r="A12" s="25"/>
      <c r="B12" s="173"/>
      <c r="C12" s="174"/>
      <c r="D12" s="151"/>
      <c r="E12" s="31"/>
      <c r="F12" s="168"/>
      <c r="G12" s="32"/>
      <c r="H12" s="168"/>
      <c r="I12" s="32"/>
      <c r="J12" s="151"/>
      <c r="K12" s="31"/>
      <c r="L12" s="168"/>
      <c r="M12" s="32">
        <v>22</v>
      </c>
      <c r="N12" s="28"/>
      <c r="O12" s="29"/>
      <c r="P12" s="122"/>
    </row>
    <row r="13" spans="1:16" s="22" customFormat="1" ht="12.75">
      <c r="A13" s="17"/>
      <c r="B13" s="175" t="s">
        <v>17</v>
      </c>
      <c r="C13" s="176">
        <v>13.986</v>
      </c>
      <c r="D13" s="152">
        <v>27</v>
      </c>
      <c r="E13" s="18"/>
      <c r="F13" s="134">
        <v>28</v>
      </c>
      <c r="G13" s="18"/>
      <c r="H13" s="134">
        <v>27</v>
      </c>
      <c r="I13" s="19"/>
      <c r="J13" s="152">
        <v>25</v>
      </c>
      <c r="K13" s="18"/>
      <c r="L13" s="134">
        <f>D13+F13+H13+J13</f>
        <v>107</v>
      </c>
      <c r="M13" s="19"/>
      <c r="N13" s="20"/>
      <c r="O13" s="21"/>
      <c r="P13" s="123">
        <f>L13+(M14/100)</f>
        <v>107.09</v>
      </c>
    </row>
    <row r="14" spans="1:16" s="22" customFormat="1" ht="15" customHeight="1">
      <c r="A14" s="17"/>
      <c r="B14" s="175"/>
      <c r="C14" s="176"/>
      <c r="D14" s="153"/>
      <c r="E14" s="23"/>
      <c r="F14" s="135"/>
      <c r="G14" s="23"/>
      <c r="H14" s="135"/>
      <c r="I14" s="24"/>
      <c r="J14" s="153"/>
      <c r="K14" s="23"/>
      <c r="L14" s="135"/>
      <c r="M14" s="24">
        <v>9</v>
      </c>
      <c r="N14" s="20"/>
      <c r="O14" s="21"/>
      <c r="P14" s="124"/>
    </row>
    <row r="15" spans="1:21" s="38" customFormat="1" ht="12.75">
      <c r="A15" s="33"/>
      <c r="B15" s="169" t="s">
        <v>18</v>
      </c>
      <c r="C15" s="170">
        <v>13.987</v>
      </c>
      <c r="D15" s="154">
        <v>23</v>
      </c>
      <c r="E15" s="34"/>
      <c r="F15" s="136">
        <v>26</v>
      </c>
      <c r="G15" s="34"/>
      <c r="H15" s="136">
        <v>23</v>
      </c>
      <c r="I15" s="35"/>
      <c r="J15" s="154">
        <v>24</v>
      </c>
      <c r="K15" s="34"/>
      <c r="L15" s="136">
        <f>D15+F15+H15+J15</f>
        <v>96</v>
      </c>
      <c r="M15" s="35"/>
      <c r="N15" s="36"/>
      <c r="O15" s="37"/>
      <c r="P15" s="125">
        <f>L15+(M16/100)</f>
        <v>96.36</v>
      </c>
      <c r="R15" s="76">
        <f>L11+(M12/100)</f>
        <v>110.22</v>
      </c>
      <c r="S15" s="75" t="str">
        <f>B11</f>
        <v>MANUEL</v>
      </c>
      <c r="T15" s="75">
        <f>L11</f>
        <v>110</v>
      </c>
      <c r="U15" s="75">
        <f>M12</f>
        <v>22</v>
      </c>
    </row>
    <row r="16" spans="1:21" s="38" customFormat="1" ht="15" customHeight="1">
      <c r="A16" s="33"/>
      <c r="B16" s="169"/>
      <c r="C16" s="170"/>
      <c r="D16" s="155"/>
      <c r="E16" s="39"/>
      <c r="F16" s="137"/>
      <c r="G16" s="39"/>
      <c r="H16" s="137"/>
      <c r="I16" s="40"/>
      <c r="J16" s="155"/>
      <c r="K16" s="39"/>
      <c r="L16" s="137"/>
      <c r="M16" s="40">
        <v>36</v>
      </c>
      <c r="N16" s="36"/>
      <c r="O16" s="37"/>
      <c r="P16" s="126"/>
      <c r="R16" s="76">
        <f>L13+(M14/100)</f>
        <v>107.09</v>
      </c>
      <c r="S16" s="75" t="str">
        <f>B13</f>
        <v>JUAN LUIS</v>
      </c>
      <c r="T16" s="75">
        <f>L13</f>
        <v>107</v>
      </c>
      <c r="U16" s="75">
        <f>M14</f>
        <v>9</v>
      </c>
    </row>
    <row r="17" spans="1:21" s="47" customFormat="1" ht="12.75">
      <c r="A17" s="41"/>
      <c r="B17" s="171" t="s">
        <v>19</v>
      </c>
      <c r="C17" s="172">
        <v>15.754</v>
      </c>
      <c r="D17" s="156">
        <v>25</v>
      </c>
      <c r="E17" s="42"/>
      <c r="F17" s="138">
        <v>25</v>
      </c>
      <c r="G17" s="43"/>
      <c r="H17" s="138">
        <v>23</v>
      </c>
      <c r="I17" s="44"/>
      <c r="J17" s="156">
        <v>24</v>
      </c>
      <c r="K17" s="42"/>
      <c r="L17" s="138">
        <f>D17+F17+H17+J17</f>
        <v>97</v>
      </c>
      <c r="M17" s="44"/>
      <c r="N17" s="45"/>
      <c r="O17" s="46"/>
      <c r="P17" s="127">
        <f>L17+(M18/100)</f>
        <v>97.04</v>
      </c>
      <c r="R17" s="76">
        <f>L15+(M16/100)</f>
        <v>96.36</v>
      </c>
      <c r="S17" s="75" t="str">
        <f>B15</f>
        <v>CARLOS</v>
      </c>
      <c r="T17" s="75">
        <f>L15</f>
        <v>96</v>
      </c>
      <c r="U17" s="75">
        <f>M16</f>
        <v>36</v>
      </c>
    </row>
    <row r="18" spans="1:21" s="47" customFormat="1" ht="15" customHeight="1">
      <c r="A18" s="41"/>
      <c r="B18" s="171"/>
      <c r="C18" s="172"/>
      <c r="D18" s="157"/>
      <c r="E18" s="48"/>
      <c r="F18" s="139"/>
      <c r="G18" s="48"/>
      <c r="H18" s="139"/>
      <c r="I18" s="49"/>
      <c r="J18" s="157"/>
      <c r="K18" s="48">
        <v>4</v>
      </c>
      <c r="L18" s="139"/>
      <c r="M18" s="49">
        <f>E18+G18+I18+K18</f>
        <v>4</v>
      </c>
      <c r="N18" s="45"/>
      <c r="O18" s="46"/>
      <c r="P18" s="128"/>
      <c r="R18" s="76">
        <f>L17+(M18/100)</f>
        <v>97.04</v>
      </c>
      <c r="S18" s="75" t="str">
        <f>B17</f>
        <v>IGNACIO</v>
      </c>
      <c r="T18" s="75">
        <f>L17</f>
        <v>97</v>
      </c>
      <c r="U18" s="75">
        <f>M18</f>
        <v>4</v>
      </c>
    </row>
    <row r="19" spans="1:21" s="55" customFormat="1" ht="12.75">
      <c r="A19" s="50"/>
      <c r="B19" s="163" t="s">
        <v>20</v>
      </c>
      <c r="C19" s="164">
        <v>14.997</v>
      </c>
      <c r="D19" s="142">
        <v>27</v>
      </c>
      <c r="E19" s="51"/>
      <c r="F19" s="140">
        <v>26</v>
      </c>
      <c r="G19" s="51"/>
      <c r="H19" s="140">
        <v>26</v>
      </c>
      <c r="I19" s="52"/>
      <c r="J19" s="142">
        <v>25</v>
      </c>
      <c r="K19" s="51"/>
      <c r="L19" s="140">
        <f>D19+F19+H19+J19</f>
        <v>104</v>
      </c>
      <c r="M19" s="52"/>
      <c r="N19" s="53"/>
      <c r="O19" s="54"/>
      <c r="P19" s="129">
        <f>L19+(M20/100)</f>
        <v>104.16</v>
      </c>
      <c r="R19" s="76">
        <f>L19+(M20/100)</f>
        <v>104.16</v>
      </c>
      <c r="S19" s="75" t="str">
        <f>B19</f>
        <v>ROBER</v>
      </c>
      <c r="T19" s="75">
        <f>L19</f>
        <v>104</v>
      </c>
      <c r="U19" s="75">
        <f>M20</f>
        <v>16</v>
      </c>
    </row>
    <row r="20" spans="1:21" s="55" customFormat="1" ht="15" customHeight="1">
      <c r="A20" s="50"/>
      <c r="B20" s="163"/>
      <c r="C20" s="164"/>
      <c r="D20" s="143"/>
      <c r="E20" s="56"/>
      <c r="F20" s="141"/>
      <c r="G20" s="56"/>
      <c r="H20" s="141"/>
      <c r="I20" s="57"/>
      <c r="J20" s="143"/>
      <c r="K20" s="56">
        <v>16</v>
      </c>
      <c r="L20" s="141"/>
      <c r="M20" s="57">
        <f>E20+G20+I20+K20</f>
        <v>16</v>
      </c>
      <c r="N20" s="53"/>
      <c r="O20" s="54"/>
      <c r="P20" s="130"/>
      <c r="R20" s="76">
        <f>L21+(M22/100)</f>
        <v>74.13</v>
      </c>
      <c r="S20" s="75" t="str">
        <f>B21</f>
        <v>DANIEL</v>
      </c>
      <c r="T20" s="75">
        <f>L21</f>
        <v>74</v>
      </c>
      <c r="U20" s="75">
        <f>M22</f>
        <v>13</v>
      </c>
    </row>
    <row r="21" spans="1:21" s="82" customFormat="1" ht="12.75">
      <c r="A21" s="77"/>
      <c r="B21" s="165" t="s">
        <v>21</v>
      </c>
      <c r="C21" s="166">
        <v>16.389</v>
      </c>
      <c r="D21" s="144">
        <v>20</v>
      </c>
      <c r="E21" s="78"/>
      <c r="F21" s="115">
        <v>20</v>
      </c>
      <c r="G21" s="78"/>
      <c r="H21" s="115">
        <v>16</v>
      </c>
      <c r="I21" s="79"/>
      <c r="J21" s="144">
        <v>18</v>
      </c>
      <c r="K21" s="78"/>
      <c r="L21" s="115">
        <f>D21+F21+H21+J21</f>
        <v>74</v>
      </c>
      <c r="M21" s="79"/>
      <c r="N21" s="80"/>
      <c r="O21" s="81"/>
      <c r="P21" s="131">
        <f>L21+(M22/100)</f>
        <v>74.13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5"/>
      <c r="C22" s="166"/>
      <c r="D22" s="145"/>
      <c r="E22" s="83"/>
      <c r="F22" s="116"/>
      <c r="G22" s="83"/>
      <c r="H22" s="116"/>
      <c r="I22" s="84"/>
      <c r="J22" s="145"/>
      <c r="K22" s="83"/>
      <c r="L22" s="116"/>
      <c r="M22" s="84">
        <v>13</v>
      </c>
      <c r="N22" s="80"/>
      <c r="O22" s="81"/>
      <c r="P22" s="10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9"/>
      <c r="C23" s="160"/>
      <c r="D23" s="146"/>
      <c r="E23" s="59"/>
      <c r="F23" s="117"/>
      <c r="G23" s="59"/>
      <c r="H23" s="117"/>
      <c r="I23" s="60"/>
      <c r="J23" s="146"/>
      <c r="K23" s="59"/>
      <c r="L23" s="117">
        <f>D23+F23+H23+J23</f>
        <v>0</v>
      </c>
      <c r="M23" s="60"/>
      <c r="N23" s="61"/>
      <c r="O23" s="62"/>
      <c r="P23" s="132">
        <f>L23+(M24/100)</f>
        <v>0</v>
      </c>
    </row>
    <row r="24" spans="1:16" s="63" customFormat="1" ht="15" customHeight="1">
      <c r="A24" s="58"/>
      <c r="B24" s="159"/>
      <c r="C24" s="160"/>
      <c r="D24" s="147"/>
      <c r="E24" s="64"/>
      <c r="F24" s="118"/>
      <c r="G24" s="64"/>
      <c r="H24" s="118"/>
      <c r="I24" s="65"/>
      <c r="J24" s="147"/>
      <c r="K24" s="64"/>
      <c r="L24" s="118"/>
      <c r="M24" s="65">
        <f>E24+G24+I24+K24</f>
        <v>0</v>
      </c>
      <c r="N24" s="61"/>
      <c r="O24" s="62"/>
      <c r="P24" s="133"/>
    </row>
    <row r="25" spans="1:16" s="71" customFormat="1" ht="12.75">
      <c r="A25" s="66"/>
      <c r="B25" s="161"/>
      <c r="C25" s="162"/>
      <c r="D25" s="148"/>
      <c r="E25" s="67"/>
      <c r="F25" s="119"/>
      <c r="G25" s="67"/>
      <c r="H25" s="119"/>
      <c r="I25" s="68"/>
      <c r="J25" s="148"/>
      <c r="K25" s="67"/>
      <c r="L25" s="119">
        <f>D25+F25+H25+J25</f>
        <v>0</v>
      </c>
      <c r="M25" s="68"/>
      <c r="N25" s="69"/>
      <c r="O25" s="70"/>
      <c r="P25" s="111">
        <f>L25+(M26/100)</f>
        <v>0</v>
      </c>
    </row>
    <row r="26" spans="1:16" s="71" customFormat="1" ht="15" customHeight="1" thickBot="1">
      <c r="A26" s="66"/>
      <c r="B26" s="161"/>
      <c r="C26" s="162"/>
      <c r="D26" s="149"/>
      <c r="E26" s="72"/>
      <c r="F26" s="158"/>
      <c r="G26" s="72"/>
      <c r="H26" s="158"/>
      <c r="I26" s="73"/>
      <c r="J26" s="149"/>
      <c r="K26" s="74"/>
      <c r="L26" s="120"/>
      <c r="M26" s="86">
        <f>E26+G26+I26+K26</f>
        <v>0</v>
      </c>
      <c r="N26" s="69"/>
      <c r="O26" s="70"/>
      <c r="P26" s="112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13" t="str">
        <f>VLOOKUP(MAX(P11:P25),R15:S22,2,FALSE)</f>
        <v>MANUEL</v>
      </c>
      <c r="D28" s="113"/>
      <c r="E28" s="90" t="s">
        <v>10</v>
      </c>
      <c r="G28" s="89">
        <f>VLOOKUP(MAX(P11:P25),R15:U22,3,FALSE)</f>
        <v>110</v>
      </c>
      <c r="H28" s="91" t="s">
        <v>11</v>
      </c>
      <c r="I28" s="92">
        <f>VLOOKUP(MAX(P11:P25),R15:U22,4,FALSE)</f>
        <v>22</v>
      </c>
      <c r="J28" s="91" t="s">
        <v>12</v>
      </c>
      <c r="K28" s="90"/>
      <c r="M28" s="90"/>
      <c r="N28" s="93"/>
      <c r="O28" s="90"/>
      <c r="P28" s="94">
        <f>MAX(P11:P25)</f>
        <v>110.22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5:M5"/>
    <mergeCell ref="D10:E10"/>
    <mergeCell ref="F10:G10"/>
    <mergeCell ref="H10:I10"/>
    <mergeCell ref="J10:K10"/>
    <mergeCell ref="L10:M10"/>
    <mergeCell ref="B11:B12"/>
    <mergeCell ref="C11:C12"/>
    <mergeCell ref="B13:B14"/>
    <mergeCell ref="C13:C14"/>
    <mergeCell ref="D11:D12"/>
    <mergeCell ref="D13:D14"/>
    <mergeCell ref="H11:H12"/>
    <mergeCell ref="H13:H14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B19:B20"/>
    <mergeCell ref="C19:C20"/>
    <mergeCell ref="B21:B22"/>
    <mergeCell ref="C21:C22"/>
    <mergeCell ref="D25:D26"/>
    <mergeCell ref="B23:B24"/>
    <mergeCell ref="C23:C24"/>
    <mergeCell ref="B25:B26"/>
    <mergeCell ref="C25:C26"/>
    <mergeCell ref="F23:F24"/>
    <mergeCell ref="D19:D20"/>
    <mergeCell ref="D21:D22"/>
    <mergeCell ref="D23:D24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J11:J12"/>
    <mergeCell ref="J13:J14"/>
    <mergeCell ref="J15:J16"/>
    <mergeCell ref="J17:J18"/>
    <mergeCell ref="J19:J20"/>
    <mergeCell ref="J21:J22"/>
    <mergeCell ref="J23:J24"/>
    <mergeCell ref="J25:J26"/>
    <mergeCell ref="P19:P20"/>
    <mergeCell ref="P21:P22"/>
    <mergeCell ref="P23:P24"/>
    <mergeCell ref="L13:L14"/>
    <mergeCell ref="L15:L16"/>
    <mergeCell ref="L17:L18"/>
    <mergeCell ref="L19:L20"/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1"/>
  <sheetViews>
    <sheetView zoomScale="70" zoomScaleNormal="70" workbookViewId="0" topLeftCell="A1">
      <selection activeCell="B21" sqref="B21:B22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14" t="s">
        <v>14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13" s="85" customFormat="1" ht="18" customHeight="1" thickBot="1">
      <c r="B5" s="114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7" t="s">
        <v>2</v>
      </c>
      <c r="E10" s="177"/>
      <c r="F10" s="177" t="s">
        <v>3</v>
      </c>
      <c r="G10" s="177"/>
      <c r="H10" s="177" t="s">
        <v>4</v>
      </c>
      <c r="I10" s="177"/>
      <c r="J10" s="177" t="s">
        <v>5</v>
      </c>
      <c r="K10" s="177"/>
      <c r="L10" s="178" t="s">
        <v>13</v>
      </c>
      <c r="M10" s="179"/>
      <c r="N10" s="15"/>
      <c r="O10" s="14"/>
    </row>
    <row r="11" spans="1:16" s="30" customFormat="1" ht="12.75">
      <c r="A11" s="25"/>
      <c r="B11" s="173" t="s">
        <v>16</v>
      </c>
      <c r="C11" s="174"/>
      <c r="D11" s="150"/>
      <c r="E11" s="26"/>
      <c r="F11" s="167"/>
      <c r="G11" s="27"/>
      <c r="H11" s="167"/>
      <c r="I11" s="27"/>
      <c r="J11" s="150"/>
      <c r="K11" s="26"/>
      <c r="L11" s="167">
        <f>D11+F11+H11+J11</f>
        <v>0</v>
      </c>
      <c r="M11" s="27"/>
      <c r="N11" s="28"/>
      <c r="O11" s="29"/>
      <c r="P11" s="121">
        <f>L11+(M12/100)</f>
        <v>0.22</v>
      </c>
    </row>
    <row r="12" spans="1:16" s="30" customFormat="1" ht="15" customHeight="1">
      <c r="A12" s="25"/>
      <c r="B12" s="173"/>
      <c r="C12" s="174"/>
      <c r="D12" s="151"/>
      <c r="E12" s="31"/>
      <c r="F12" s="168"/>
      <c r="G12" s="32"/>
      <c r="H12" s="168"/>
      <c r="I12" s="32">
        <v>22</v>
      </c>
      <c r="J12" s="151"/>
      <c r="K12" s="31"/>
      <c r="L12" s="168"/>
      <c r="M12" s="32">
        <f>E12+G12+I12+K12</f>
        <v>22</v>
      </c>
      <c r="N12" s="28"/>
      <c r="O12" s="29"/>
      <c r="P12" s="122"/>
    </row>
    <row r="13" spans="1:16" s="22" customFormat="1" ht="12.75">
      <c r="A13" s="17"/>
      <c r="B13" s="175" t="s">
        <v>17</v>
      </c>
      <c r="C13" s="176"/>
      <c r="D13" s="152"/>
      <c r="E13" s="18"/>
      <c r="F13" s="134"/>
      <c r="G13" s="18"/>
      <c r="H13" s="134"/>
      <c r="I13" s="19"/>
      <c r="J13" s="152"/>
      <c r="K13" s="18"/>
      <c r="L13" s="134">
        <f>D13+F13+H13+J13</f>
        <v>0</v>
      </c>
      <c r="M13" s="19"/>
      <c r="N13" s="20"/>
      <c r="O13" s="21"/>
      <c r="P13" s="123">
        <f>L13+(M14/100)</f>
        <v>0.14</v>
      </c>
    </row>
    <row r="14" spans="1:16" s="22" customFormat="1" ht="15" customHeight="1">
      <c r="A14" s="17"/>
      <c r="B14" s="175"/>
      <c r="C14" s="176"/>
      <c r="D14" s="153"/>
      <c r="E14" s="23"/>
      <c r="F14" s="135"/>
      <c r="G14" s="23"/>
      <c r="H14" s="135"/>
      <c r="I14" s="24">
        <v>14</v>
      </c>
      <c r="J14" s="153"/>
      <c r="K14" s="23"/>
      <c r="L14" s="135"/>
      <c r="M14" s="24">
        <f>E14+G14+I14+K14</f>
        <v>14</v>
      </c>
      <c r="N14" s="20"/>
      <c r="O14" s="21"/>
      <c r="P14" s="124"/>
    </row>
    <row r="15" spans="1:21" s="38" customFormat="1" ht="12.75">
      <c r="A15" s="33"/>
      <c r="B15" s="169" t="s">
        <v>18</v>
      </c>
      <c r="C15" s="170"/>
      <c r="D15" s="154"/>
      <c r="E15" s="34"/>
      <c r="F15" s="136"/>
      <c r="G15" s="34"/>
      <c r="H15" s="136"/>
      <c r="I15" s="35"/>
      <c r="J15" s="154"/>
      <c r="K15" s="34"/>
      <c r="L15" s="136">
        <f>D15+F15+H15+J15</f>
        <v>0</v>
      </c>
      <c r="M15" s="35"/>
      <c r="N15" s="36"/>
      <c r="O15" s="37"/>
      <c r="P15" s="125">
        <f>L15+(M16/100)</f>
        <v>0.16</v>
      </c>
      <c r="R15" s="76">
        <f>L11+(M12/100)</f>
        <v>0.22</v>
      </c>
      <c r="S15" s="75" t="str">
        <f>B11</f>
        <v>MANUEL</v>
      </c>
      <c r="T15" s="75">
        <f>L11</f>
        <v>0</v>
      </c>
      <c r="U15" s="75">
        <f>M12</f>
        <v>22</v>
      </c>
    </row>
    <row r="16" spans="1:21" s="38" customFormat="1" ht="15" customHeight="1">
      <c r="A16" s="33"/>
      <c r="B16" s="169"/>
      <c r="C16" s="170"/>
      <c r="D16" s="155"/>
      <c r="E16" s="39"/>
      <c r="F16" s="137"/>
      <c r="G16" s="39"/>
      <c r="H16" s="137"/>
      <c r="I16" s="40">
        <v>16</v>
      </c>
      <c r="J16" s="155"/>
      <c r="K16" s="39"/>
      <c r="L16" s="137"/>
      <c r="M16" s="40">
        <f>E16+G16+I16+K16</f>
        <v>16</v>
      </c>
      <c r="N16" s="36"/>
      <c r="O16" s="37"/>
      <c r="P16" s="126"/>
      <c r="R16" s="76">
        <f>L13+(M14/100)</f>
        <v>0.14</v>
      </c>
      <c r="S16" s="75" t="str">
        <f>B13</f>
        <v>JUAN LUIS</v>
      </c>
      <c r="T16" s="75">
        <f>L13</f>
        <v>0</v>
      </c>
      <c r="U16" s="75">
        <f>M14</f>
        <v>14</v>
      </c>
    </row>
    <row r="17" spans="1:21" s="47" customFormat="1" ht="12.75">
      <c r="A17" s="41"/>
      <c r="B17" s="171" t="s">
        <v>19</v>
      </c>
      <c r="C17" s="172"/>
      <c r="D17" s="156"/>
      <c r="E17" s="42"/>
      <c r="F17" s="138"/>
      <c r="G17" s="43"/>
      <c r="H17" s="180"/>
      <c r="I17" s="44"/>
      <c r="J17" s="156"/>
      <c r="K17" s="42"/>
      <c r="L17" s="138">
        <f>D17+F17+H17+J17</f>
        <v>0</v>
      </c>
      <c r="M17" s="44"/>
      <c r="N17" s="45"/>
      <c r="O17" s="46"/>
      <c r="P17" s="127">
        <f>L17+(M18/100)</f>
        <v>0.16</v>
      </c>
      <c r="R17" s="76">
        <f>L15+(M16/100)</f>
        <v>0.16</v>
      </c>
      <c r="S17" s="75" t="str">
        <f>B15</f>
        <v>CARLOS</v>
      </c>
      <c r="T17" s="75">
        <f>L15</f>
        <v>0</v>
      </c>
      <c r="U17" s="75">
        <f>M16</f>
        <v>16</v>
      </c>
    </row>
    <row r="18" spans="1:21" s="47" customFormat="1" ht="15" customHeight="1">
      <c r="A18" s="41"/>
      <c r="B18" s="171"/>
      <c r="C18" s="172"/>
      <c r="D18" s="157"/>
      <c r="E18" s="48"/>
      <c r="F18" s="139"/>
      <c r="G18" s="48"/>
      <c r="H18" s="181"/>
      <c r="I18" s="49">
        <v>16</v>
      </c>
      <c r="J18" s="157"/>
      <c r="K18" s="48"/>
      <c r="L18" s="139"/>
      <c r="M18" s="49">
        <f>E18+G18+I18+K18</f>
        <v>16</v>
      </c>
      <c r="N18" s="45"/>
      <c r="O18" s="46"/>
      <c r="P18" s="128"/>
      <c r="R18" s="76">
        <f>L17+(M18/100)</f>
        <v>0.16</v>
      </c>
      <c r="S18" s="75" t="str">
        <f>B17</f>
        <v>IGNACIO</v>
      </c>
      <c r="T18" s="75">
        <f>L17</f>
        <v>0</v>
      </c>
      <c r="U18" s="75">
        <f>M18</f>
        <v>16</v>
      </c>
    </row>
    <row r="19" spans="1:21" s="55" customFormat="1" ht="12.75">
      <c r="A19" s="50"/>
      <c r="B19" s="163" t="s">
        <v>20</v>
      </c>
      <c r="C19" s="164"/>
      <c r="D19" s="142"/>
      <c r="E19" s="51"/>
      <c r="F19" s="140"/>
      <c r="G19" s="51"/>
      <c r="H19" s="140"/>
      <c r="I19" s="52"/>
      <c r="J19" s="142"/>
      <c r="K19" s="51"/>
      <c r="L19" s="140">
        <f>D19+F19+H19+J19</f>
        <v>0</v>
      </c>
      <c r="M19" s="52"/>
      <c r="N19" s="53"/>
      <c r="O19" s="54"/>
      <c r="P19" s="129">
        <f>L19+(M20/100)</f>
        <v>0.3</v>
      </c>
      <c r="R19" s="76">
        <f>L19+(M20/100)</f>
        <v>0.3</v>
      </c>
      <c r="S19" s="75" t="str">
        <f>B19</f>
        <v>ROBER</v>
      </c>
      <c r="T19" s="75">
        <f>L19</f>
        <v>0</v>
      </c>
      <c r="U19" s="75">
        <f>M20</f>
        <v>30</v>
      </c>
    </row>
    <row r="20" spans="1:21" s="55" customFormat="1" ht="15" customHeight="1">
      <c r="A20" s="50"/>
      <c r="B20" s="163"/>
      <c r="C20" s="164"/>
      <c r="D20" s="143"/>
      <c r="E20" s="56"/>
      <c r="F20" s="141"/>
      <c r="G20" s="56"/>
      <c r="H20" s="141"/>
      <c r="I20" s="57">
        <v>30</v>
      </c>
      <c r="J20" s="143"/>
      <c r="K20" s="56"/>
      <c r="L20" s="141"/>
      <c r="M20" s="57">
        <f>E20+G20+I20+K20</f>
        <v>30</v>
      </c>
      <c r="N20" s="53"/>
      <c r="O20" s="54"/>
      <c r="P20" s="130"/>
      <c r="R20" s="76">
        <f>L21+(M22/100)</f>
        <v>0</v>
      </c>
      <c r="S20" s="75" t="str">
        <f>B21</f>
        <v>DANIEL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65" t="s">
        <v>21</v>
      </c>
      <c r="C21" s="166"/>
      <c r="D21" s="144"/>
      <c r="E21" s="78"/>
      <c r="F21" s="115"/>
      <c r="G21" s="78"/>
      <c r="H21" s="115"/>
      <c r="I21" s="79"/>
      <c r="J21" s="144"/>
      <c r="K21" s="78"/>
      <c r="L21" s="115">
        <f>D21+F21+H21+J21</f>
        <v>0</v>
      </c>
      <c r="M21" s="79"/>
      <c r="N21" s="80"/>
      <c r="O21" s="81"/>
      <c r="P21" s="131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5"/>
      <c r="C22" s="166"/>
      <c r="D22" s="145"/>
      <c r="E22" s="83"/>
      <c r="F22" s="116"/>
      <c r="G22" s="83"/>
      <c r="H22" s="116"/>
      <c r="I22" s="84"/>
      <c r="J22" s="145"/>
      <c r="K22" s="83"/>
      <c r="L22" s="116"/>
      <c r="M22" s="84">
        <f>E22+G22+I22+K22</f>
        <v>0</v>
      </c>
      <c r="N22" s="80"/>
      <c r="O22" s="81"/>
      <c r="P22" s="10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9"/>
      <c r="C23" s="160"/>
      <c r="D23" s="146"/>
      <c r="E23" s="59"/>
      <c r="F23" s="117"/>
      <c r="G23" s="59"/>
      <c r="H23" s="117"/>
      <c r="I23" s="60"/>
      <c r="J23" s="146"/>
      <c r="K23" s="59"/>
      <c r="L23" s="117">
        <f>D23+F23+H23+J23</f>
        <v>0</v>
      </c>
      <c r="M23" s="60"/>
      <c r="N23" s="61"/>
      <c r="O23" s="62"/>
      <c r="P23" s="132">
        <f>L23+(M24/100)</f>
        <v>0</v>
      </c>
    </row>
    <row r="24" spans="1:16" s="63" customFormat="1" ht="15" customHeight="1">
      <c r="A24" s="58"/>
      <c r="B24" s="159"/>
      <c r="C24" s="160"/>
      <c r="D24" s="147"/>
      <c r="E24" s="64"/>
      <c r="F24" s="118"/>
      <c r="G24" s="64"/>
      <c r="H24" s="118"/>
      <c r="I24" s="65"/>
      <c r="J24" s="147"/>
      <c r="K24" s="64"/>
      <c r="L24" s="118"/>
      <c r="M24" s="65">
        <f>E24+G24+I24+K24</f>
        <v>0</v>
      </c>
      <c r="N24" s="61"/>
      <c r="O24" s="62"/>
      <c r="P24" s="133"/>
    </row>
    <row r="25" spans="1:16" s="71" customFormat="1" ht="12.75">
      <c r="A25" s="66"/>
      <c r="B25" s="161"/>
      <c r="C25" s="162"/>
      <c r="D25" s="148"/>
      <c r="E25" s="67"/>
      <c r="F25" s="119"/>
      <c r="G25" s="67"/>
      <c r="H25" s="119"/>
      <c r="I25" s="68"/>
      <c r="J25" s="148"/>
      <c r="K25" s="67"/>
      <c r="L25" s="119">
        <f>D25+F25+H25+J25</f>
        <v>0</v>
      </c>
      <c r="M25" s="68"/>
      <c r="N25" s="69"/>
      <c r="O25" s="70"/>
      <c r="P25" s="111">
        <f>L25+(M26/100)</f>
        <v>0</v>
      </c>
    </row>
    <row r="26" spans="1:16" s="71" customFormat="1" ht="15" customHeight="1" thickBot="1">
      <c r="A26" s="66"/>
      <c r="B26" s="161"/>
      <c r="C26" s="162"/>
      <c r="D26" s="149"/>
      <c r="E26" s="72"/>
      <c r="F26" s="158"/>
      <c r="G26" s="72"/>
      <c r="H26" s="158"/>
      <c r="I26" s="73"/>
      <c r="J26" s="149"/>
      <c r="K26" s="74"/>
      <c r="L26" s="120"/>
      <c r="M26" s="86">
        <f>E26+G26+I26+K26</f>
        <v>0</v>
      </c>
      <c r="N26" s="69"/>
      <c r="O26" s="70"/>
      <c r="P26" s="112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13" t="str">
        <f>VLOOKUP(MAX(P11:P25),R15:S22,2,FALSE)</f>
        <v>ROBER</v>
      </c>
      <c r="D28" s="113"/>
      <c r="E28" s="90" t="s">
        <v>10</v>
      </c>
      <c r="G28" s="89">
        <f>VLOOKUP(MAX(P11:P25),R15:U22,3,FALSE)</f>
        <v>0</v>
      </c>
      <c r="H28" s="91" t="s">
        <v>11</v>
      </c>
      <c r="I28" s="92">
        <f>VLOOKUP(MAX(P11:P25),R15:U22,4,FALSE)</f>
        <v>30</v>
      </c>
      <c r="J28" s="91" t="s">
        <v>12</v>
      </c>
      <c r="K28" s="90"/>
      <c r="M28" s="90"/>
      <c r="N28" s="93"/>
      <c r="O28" s="90"/>
      <c r="P28" s="94">
        <f>MAX(P11:P25)</f>
        <v>0.3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C28:D28"/>
    <mergeCell ref="H25:H26"/>
    <mergeCell ref="J25:J26"/>
    <mergeCell ref="L25:L26"/>
    <mergeCell ref="P25:P26"/>
    <mergeCell ref="B25:B26"/>
    <mergeCell ref="C25:C26"/>
    <mergeCell ref="D25:D26"/>
    <mergeCell ref="F25:F26"/>
    <mergeCell ref="H23:H24"/>
    <mergeCell ref="J23:J24"/>
    <mergeCell ref="L23:L24"/>
    <mergeCell ref="P23:P24"/>
    <mergeCell ref="B23:B24"/>
    <mergeCell ref="C23:C24"/>
    <mergeCell ref="D23:D24"/>
    <mergeCell ref="F23:F24"/>
    <mergeCell ref="H21:H22"/>
    <mergeCell ref="J21:J22"/>
    <mergeCell ref="L21:L22"/>
    <mergeCell ref="P21:P22"/>
    <mergeCell ref="B21:B22"/>
    <mergeCell ref="C21:C22"/>
    <mergeCell ref="D21:D22"/>
    <mergeCell ref="F21:F22"/>
    <mergeCell ref="H19:H20"/>
    <mergeCell ref="J19:J20"/>
    <mergeCell ref="L19:L20"/>
    <mergeCell ref="P19:P20"/>
    <mergeCell ref="B19:B20"/>
    <mergeCell ref="C19:C20"/>
    <mergeCell ref="D19:D20"/>
    <mergeCell ref="F19:F20"/>
    <mergeCell ref="H17:H18"/>
    <mergeCell ref="J17:J18"/>
    <mergeCell ref="L17:L18"/>
    <mergeCell ref="P17:P18"/>
    <mergeCell ref="B17:B18"/>
    <mergeCell ref="C17:C18"/>
    <mergeCell ref="D17:D18"/>
    <mergeCell ref="F17:F18"/>
    <mergeCell ref="H15:H16"/>
    <mergeCell ref="J15:J16"/>
    <mergeCell ref="L15:L16"/>
    <mergeCell ref="P15:P16"/>
    <mergeCell ref="B15:B16"/>
    <mergeCell ref="C15:C16"/>
    <mergeCell ref="D15:D16"/>
    <mergeCell ref="F15:F16"/>
    <mergeCell ref="H13:H14"/>
    <mergeCell ref="J13:J14"/>
    <mergeCell ref="L13:L14"/>
    <mergeCell ref="P13:P14"/>
    <mergeCell ref="B13:B14"/>
    <mergeCell ref="C13:C14"/>
    <mergeCell ref="D13:D14"/>
    <mergeCell ref="F13:F14"/>
    <mergeCell ref="H11:H12"/>
    <mergeCell ref="J11:J12"/>
    <mergeCell ref="L11:L12"/>
    <mergeCell ref="P11:P12"/>
    <mergeCell ref="B11:B12"/>
    <mergeCell ref="C11:C12"/>
    <mergeCell ref="D11:D12"/>
    <mergeCell ref="F11:F12"/>
    <mergeCell ref="B4:M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1"/>
  <sheetViews>
    <sheetView zoomScale="70" zoomScaleNormal="70" workbookViewId="0" topLeftCell="A1">
      <selection activeCell="C21" sqref="C21:C22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14" t="s">
        <v>14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13" s="85" customFormat="1" ht="18" customHeight="1" thickBot="1">
      <c r="B5" s="114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7" t="s">
        <v>2</v>
      </c>
      <c r="E10" s="177"/>
      <c r="F10" s="177" t="s">
        <v>3</v>
      </c>
      <c r="G10" s="177"/>
      <c r="H10" s="177" t="s">
        <v>4</v>
      </c>
      <c r="I10" s="177"/>
      <c r="J10" s="177" t="s">
        <v>5</v>
      </c>
      <c r="K10" s="177"/>
      <c r="L10" s="178" t="s">
        <v>13</v>
      </c>
      <c r="M10" s="179"/>
      <c r="N10" s="15"/>
      <c r="O10" s="14"/>
    </row>
    <row r="11" spans="1:16" s="30" customFormat="1" ht="12.75">
      <c r="A11" s="25"/>
      <c r="B11" s="173" t="s">
        <v>16</v>
      </c>
      <c r="C11" s="174"/>
      <c r="D11" s="150">
        <f>+Hoja1!D11+Hoja2!D11</f>
        <v>28</v>
      </c>
      <c r="E11" s="26"/>
      <c r="F11" s="150">
        <f>+Hoja1!F11+Hoja2!F11</f>
        <v>29</v>
      </c>
      <c r="G11" s="27"/>
      <c r="H11" s="150">
        <f>+Hoja1!H11+Hoja2!H11</f>
        <v>27</v>
      </c>
      <c r="I11" s="27"/>
      <c r="J11" s="150">
        <f>+Hoja1!J11+Hoja2!J11</f>
        <v>26</v>
      </c>
      <c r="K11" s="26"/>
      <c r="L11" s="150">
        <f>+Hoja1!L11+Hoja2!L11</f>
        <v>110</v>
      </c>
      <c r="M11" s="27"/>
      <c r="N11" s="28"/>
      <c r="O11" s="29"/>
      <c r="P11" s="121">
        <f>L11+(M12/100)</f>
        <v>110</v>
      </c>
    </row>
    <row r="12" spans="1:16" s="30" customFormat="1" ht="15" customHeight="1">
      <c r="A12" s="25"/>
      <c r="B12" s="173"/>
      <c r="C12" s="174"/>
      <c r="D12" s="151"/>
      <c r="E12" s="31"/>
      <c r="F12" s="151"/>
      <c r="G12" s="32"/>
      <c r="H12" s="151"/>
      <c r="I12" s="32"/>
      <c r="J12" s="151"/>
      <c r="K12" s="31"/>
      <c r="L12" s="151"/>
      <c r="M12" s="32">
        <f>E12+G12+I12+K12</f>
        <v>0</v>
      </c>
      <c r="N12" s="28"/>
      <c r="O12" s="29"/>
      <c r="P12" s="122"/>
    </row>
    <row r="13" spans="1:16" s="22" customFormat="1" ht="12.75">
      <c r="A13" s="17"/>
      <c r="B13" s="175" t="s">
        <v>17</v>
      </c>
      <c r="C13" s="176"/>
      <c r="D13" s="152">
        <f>+Hoja1!D13+Hoja2!D13</f>
        <v>27</v>
      </c>
      <c r="E13" s="18"/>
      <c r="F13" s="152">
        <f>+Hoja1!F13+Hoja2!F13</f>
        <v>28</v>
      </c>
      <c r="G13" s="18"/>
      <c r="H13" s="152">
        <f>+Hoja1!H13+Hoja2!H13</f>
        <v>27</v>
      </c>
      <c r="I13" s="19"/>
      <c r="J13" s="152">
        <f>+Hoja1!J13+Hoja2!J13</f>
        <v>25</v>
      </c>
      <c r="K13" s="18"/>
      <c r="L13" s="152">
        <f>+Hoja1!L13+Hoja2!L13</f>
        <v>107</v>
      </c>
      <c r="M13" s="19"/>
      <c r="N13" s="20"/>
      <c r="O13" s="21"/>
      <c r="P13" s="123">
        <f>L13+(M14/100)</f>
        <v>107</v>
      </c>
    </row>
    <row r="14" spans="1:16" s="22" customFormat="1" ht="15" customHeight="1">
      <c r="A14" s="17"/>
      <c r="B14" s="175"/>
      <c r="C14" s="176"/>
      <c r="D14" s="153"/>
      <c r="E14" s="23"/>
      <c r="F14" s="153"/>
      <c r="G14" s="23"/>
      <c r="H14" s="153"/>
      <c r="I14" s="32"/>
      <c r="J14" s="153"/>
      <c r="K14" s="23"/>
      <c r="L14" s="153"/>
      <c r="M14" s="24">
        <f>E14+G14+I14+K14</f>
        <v>0</v>
      </c>
      <c r="N14" s="20"/>
      <c r="O14" s="21"/>
      <c r="P14" s="124"/>
    </row>
    <row r="15" spans="1:21" s="38" customFormat="1" ht="12.75">
      <c r="A15" s="33"/>
      <c r="B15" s="169" t="s">
        <v>18</v>
      </c>
      <c r="C15" s="170"/>
      <c r="D15" s="154">
        <f>+Hoja1!D15+Hoja2!D15</f>
        <v>23</v>
      </c>
      <c r="E15" s="34"/>
      <c r="F15" s="154">
        <f>+Hoja1!F15+Hoja2!F15</f>
        <v>26</v>
      </c>
      <c r="G15" s="34"/>
      <c r="H15" s="154">
        <f>+Hoja1!H15+Hoja2!H15</f>
        <v>23</v>
      </c>
      <c r="I15" s="35"/>
      <c r="J15" s="154">
        <f>+Hoja1!J15+Hoja2!J15</f>
        <v>24</v>
      </c>
      <c r="K15" s="34"/>
      <c r="L15" s="154">
        <f>+Hoja1!L15+Hoja2!L15</f>
        <v>96</v>
      </c>
      <c r="M15" s="35"/>
      <c r="N15" s="36"/>
      <c r="O15" s="37"/>
      <c r="P15" s="125">
        <f>L15+(M16/100)</f>
        <v>96</v>
      </c>
      <c r="R15" s="105">
        <f>L11+(M12/100)</f>
        <v>110</v>
      </c>
      <c r="S15" s="38" t="str">
        <f>B11</f>
        <v>MANUEL</v>
      </c>
      <c r="T15" s="38">
        <f>L11</f>
        <v>110</v>
      </c>
      <c r="U15" s="38">
        <f>M12</f>
        <v>0</v>
      </c>
    </row>
    <row r="16" spans="1:21" s="38" customFormat="1" ht="15" customHeight="1">
      <c r="A16" s="33"/>
      <c r="B16" s="169"/>
      <c r="C16" s="170"/>
      <c r="D16" s="155"/>
      <c r="E16" s="39"/>
      <c r="F16" s="155"/>
      <c r="G16" s="39"/>
      <c r="H16" s="155"/>
      <c r="I16" s="32"/>
      <c r="J16" s="155"/>
      <c r="K16" s="39"/>
      <c r="L16" s="155"/>
      <c r="M16" s="40">
        <f>E16+G16+I16+K16</f>
        <v>0</v>
      </c>
      <c r="N16" s="36"/>
      <c r="O16" s="37"/>
      <c r="P16" s="126"/>
      <c r="R16" s="105">
        <f>L13+(M14/100)</f>
        <v>107</v>
      </c>
      <c r="S16" s="38" t="str">
        <f>B13</f>
        <v>JUAN LUIS</v>
      </c>
      <c r="T16" s="38">
        <f>L13</f>
        <v>107</v>
      </c>
      <c r="U16" s="38">
        <f>M14</f>
        <v>0</v>
      </c>
    </row>
    <row r="17" spans="1:21" s="47" customFormat="1" ht="12.75">
      <c r="A17" s="41"/>
      <c r="B17" s="171" t="s">
        <v>19</v>
      </c>
      <c r="C17" s="172"/>
      <c r="D17" s="156">
        <f>+Hoja1!D17+Hoja2!D17</f>
        <v>25</v>
      </c>
      <c r="E17" s="42"/>
      <c r="F17" s="156">
        <f>+Hoja1!F17+Hoja2!F17</f>
        <v>25</v>
      </c>
      <c r="G17" s="43"/>
      <c r="H17" s="156">
        <f>+Hoja1!H17+Hoja2!H17</f>
        <v>23</v>
      </c>
      <c r="I17" s="44"/>
      <c r="J17" s="156">
        <f>+Hoja1!J17+Hoja2!J17</f>
        <v>24</v>
      </c>
      <c r="K17" s="42"/>
      <c r="L17" s="156">
        <f>+Hoja1!L17+Hoja2!L17</f>
        <v>97</v>
      </c>
      <c r="M17" s="44"/>
      <c r="N17" s="45"/>
      <c r="O17" s="46"/>
      <c r="P17" s="127">
        <f>L17+(M18/100)</f>
        <v>97</v>
      </c>
      <c r="R17" s="106">
        <f>L15+(M16/100)</f>
        <v>96</v>
      </c>
      <c r="S17" s="47" t="str">
        <f>B15</f>
        <v>CARLOS</v>
      </c>
      <c r="T17" s="47">
        <f>L15</f>
        <v>96</v>
      </c>
      <c r="U17" s="47">
        <f>M16</f>
        <v>0</v>
      </c>
    </row>
    <row r="18" spans="1:21" s="47" customFormat="1" ht="15" customHeight="1">
      <c r="A18" s="41"/>
      <c r="B18" s="171"/>
      <c r="C18" s="172"/>
      <c r="D18" s="157"/>
      <c r="E18" s="48"/>
      <c r="F18" s="157"/>
      <c r="G18" s="48"/>
      <c r="H18" s="157"/>
      <c r="I18" s="32"/>
      <c r="J18" s="157"/>
      <c r="K18" s="48"/>
      <c r="L18" s="157"/>
      <c r="M18" s="49">
        <f>E18+G18+I18+K18</f>
        <v>0</v>
      </c>
      <c r="N18" s="45"/>
      <c r="O18" s="46"/>
      <c r="P18" s="128"/>
      <c r="R18" s="106">
        <f>L17+(M18/100)</f>
        <v>97</v>
      </c>
      <c r="S18" s="47" t="str">
        <f>B17</f>
        <v>IGNACIO</v>
      </c>
      <c r="T18" s="47">
        <f>L17</f>
        <v>97</v>
      </c>
      <c r="U18" s="47">
        <f>M18</f>
        <v>0</v>
      </c>
    </row>
    <row r="19" spans="1:21" s="55" customFormat="1" ht="12.75">
      <c r="A19" s="50"/>
      <c r="B19" s="163" t="s">
        <v>20</v>
      </c>
      <c r="C19" s="164"/>
      <c r="D19" s="182">
        <f>+Hoja1!D19+Hoja2!D19</f>
        <v>27</v>
      </c>
      <c r="E19" s="108"/>
      <c r="F19" s="182">
        <f>+Hoja1!F19+Hoja2!F19</f>
        <v>26</v>
      </c>
      <c r="G19" s="108"/>
      <c r="H19" s="182">
        <f>+Hoja1!H19+Hoja2!H19</f>
        <v>26</v>
      </c>
      <c r="I19" s="109"/>
      <c r="J19" s="182">
        <f>+Hoja1!J19+Hoja2!J19</f>
        <v>25</v>
      </c>
      <c r="K19" s="51"/>
      <c r="L19" s="140">
        <f>D19+F19+H19+J19</f>
        <v>104</v>
      </c>
      <c r="M19" s="52"/>
      <c r="N19" s="53"/>
      <c r="O19" s="54"/>
      <c r="P19" s="129">
        <f>L19+(M20/100)</f>
        <v>104</v>
      </c>
      <c r="R19" s="76">
        <f>L19+(M20/100)</f>
        <v>104</v>
      </c>
      <c r="S19" s="75" t="str">
        <f>B19</f>
        <v>ROBER</v>
      </c>
      <c r="T19" s="75">
        <f>L19</f>
        <v>104</v>
      </c>
      <c r="U19" s="75">
        <f>M20</f>
        <v>0</v>
      </c>
    </row>
    <row r="20" spans="1:21" s="55" customFormat="1" ht="15" customHeight="1">
      <c r="A20" s="50"/>
      <c r="B20" s="163"/>
      <c r="C20" s="164"/>
      <c r="D20" s="183"/>
      <c r="E20" s="110"/>
      <c r="F20" s="183"/>
      <c r="G20" s="110"/>
      <c r="H20" s="183"/>
      <c r="I20" s="32"/>
      <c r="J20" s="183"/>
      <c r="K20" s="56"/>
      <c r="L20" s="141"/>
      <c r="M20" s="57">
        <f>E20+G20+I20+K20</f>
        <v>0</v>
      </c>
      <c r="N20" s="53"/>
      <c r="O20" s="54"/>
      <c r="P20" s="130"/>
      <c r="R20" s="76">
        <f>L21+(M22/100)</f>
        <v>0</v>
      </c>
      <c r="S20" s="75" t="str">
        <f>B21</f>
        <v>DANIEL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65" t="s">
        <v>21</v>
      </c>
      <c r="C21" s="166"/>
      <c r="D21" s="144"/>
      <c r="E21" s="78"/>
      <c r="F21" s="115"/>
      <c r="G21" s="78"/>
      <c r="H21" s="115"/>
      <c r="I21" s="79"/>
      <c r="J21" s="144"/>
      <c r="K21" s="78"/>
      <c r="L21" s="115">
        <f>D21+F21+H21+J21</f>
        <v>0</v>
      </c>
      <c r="M21" s="79"/>
      <c r="N21" s="80"/>
      <c r="O21" s="81"/>
      <c r="P21" s="131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5"/>
      <c r="C22" s="166"/>
      <c r="D22" s="145"/>
      <c r="E22" s="83"/>
      <c r="F22" s="116"/>
      <c r="G22" s="83"/>
      <c r="H22" s="116"/>
      <c r="I22" s="84"/>
      <c r="J22" s="145"/>
      <c r="K22" s="83"/>
      <c r="L22" s="116"/>
      <c r="M22" s="84">
        <f>E22+G22+I22+K22</f>
        <v>0</v>
      </c>
      <c r="N22" s="80"/>
      <c r="O22" s="81"/>
      <c r="P22" s="10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9"/>
      <c r="C23" s="160"/>
      <c r="D23" s="146"/>
      <c r="E23" s="59"/>
      <c r="F23" s="117"/>
      <c r="G23" s="59"/>
      <c r="H23" s="117"/>
      <c r="I23" s="60"/>
      <c r="J23" s="146"/>
      <c r="K23" s="59"/>
      <c r="L23" s="117">
        <f>D23+F23+H23+J23</f>
        <v>0</v>
      </c>
      <c r="M23" s="60"/>
      <c r="N23" s="61"/>
      <c r="O23" s="62"/>
      <c r="P23" s="132">
        <f>L23+(M24/100)</f>
        <v>0</v>
      </c>
    </row>
    <row r="24" spans="1:16" s="63" customFormat="1" ht="15" customHeight="1">
      <c r="A24" s="58"/>
      <c r="B24" s="159"/>
      <c r="C24" s="160"/>
      <c r="D24" s="147"/>
      <c r="E24" s="64"/>
      <c r="F24" s="118"/>
      <c r="G24" s="64"/>
      <c r="H24" s="118"/>
      <c r="I24" s="65"/>
      <c r="J24" s="147"/>
      <c r="K24" s="64"/>
      <c r="L24" s="118"/>
      <c r="M24" s="65">
        <f>E24+G24+I24+K24</f>
        <v>0</v>
      </c>
      <c r="N24" s="61"/>
      <c r="O24" s="62"/>
      <c r="P24" s="133"/>
    </row>
    <row r="25" spans="1:16" s="71" customFormat="1" ht="12.75">
      <c r="A25" s="66"/>
      <c r="B25" s="161"/>
      <c r="C25" s="162"/>
      <c r="D25" s="148"/>
      <c r="E25" s="67"/>
      <c r="F25" s="119"/>
      <c r="G25" s="67"/>
      <c r="H25" s="119"/>
      <c r="I25" s="68"/>
      <c r="J25" s="148"/>
      <c r="K25" s="67"/>
      <c r="L25" s="119">
        <f>D25+F25+H25+J25</f>
        <v>0</v>
      </c>
      <c r="M25" s="68"/>
      <c r="N25" s="69"/>
      <c r="O25" s="70"/>
      <c r="P25" s="111">
        <f>L25+(M26/100)</f>
        <v>0</v>
      </c>
    </row>
    <row r="26" spans="1:16" s="71" customFormat="1" ht="15" customHeight="1" thickBot="1">
      <c r="A26" s="66"/>
      <c r="B26" s="161"/>
      <c r="C26" s="162"/>
      <c r="D26" s="149"/>
      <c r="E26" s="72"/>
      <c r="F26" s="158"/>
      <c r="G26" s="72"/>
      <c r="H26" s="158"/>
      <c r="I26" s="73"/>
      <c r="J26" s="149"/>
      <c r="K26" s="74"/>
      <c r="L26" s="120"/>
      <c r="M26" s="86">
        <f>E26+G26+I26+K26</f>
        <v>0</v>
      </c>
      <c r="N26" s="69"/>
      <c r="O26" s="70"/>
      <c r="P26" s="112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13" t="str">
        <f>VLOOKUP(MAX(P11:P25),R15:S22,2,FALSE)</f>
        <v>MANUEL</v>
      </c>
      <c r="D28" s="113"/>
      <c r="E28" s="90" t="s">
        <v>10</v>
      </c>
      <c r="G28" s="89">
        <f>VLOOKUP(MAX(P11:P25),R15:U22,3,FALSE)</f>
        <v>110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110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C28:D28"/>
    <mergeCell ref="D13:D14"/>
    <mergeCell ref="D15:D16"/>
    <mergeCell ref="D17:D18"/>
    <mergeCell ref="H25:H26"/>
    <mergeCell ref="J25:J26"/>
    <mergeCell ref="L25:L26"/>
    <mergeCell ref="P25:P26"/>
    <mergeCell ref="B25:B26"/>
    <mergeCell ref="C25:C26"/>
    <mergeCell ref="D25:D26"/>
    <mergeCell ref="F25:F26"/>
    <mergeCell ref="H23:H24"/>
    <mergeCell ref="J23:J24"/>
    <mergeCell ref="L23:L24"/>
    <mergeCell ref="P23:P24"/>
    <mergeCell ref="B23:B24"/>
    <mergeCell ref="C23:C24"/>
    <mergeCell ref="D23:D24"/>
    <mergeCell ref="F23:F24"/>
    <mergeCell ref="H21:H22"/>
    <mergeCell ref="J21:J22"/>
    <mergeCell ref="L21:L22"/>
    <mergeCell ref="P21:P22"/>
    <mergeCell ref="B21:B22"/>
    <mergeCell ref="C21:C22"/>
    <mergeCell ref="D21:D22"/>
    <mergeCell ref="F21:F22"/>
    <mergeCell ref="P17:P18"/>
    <mergeCell ref="B19:B20"/>
    <mergeCell ref="C19:C20"/>
    <mergeCell ref="D19:D20"/>
    <mergeCell ref="F19:F20"/>
    <mergeCell ref="H19:H20"/>
    <mergeCell ref="J19:J20"/>
    <mergeCell ref="L19:L20"/>
    <mergeCell ref="P19:P20"/>
    <mergeCell ref="H15:H16"/>
    <mergeCell ref="H17:H18"/>
    <mergeCell ref="J17:J18"/>
    <mergeCell ref="L17:L18"/>
    <mergeCell ref="B15:B16"/>
    <mergeCell ref="C15:C16"/>
    <mergeCell ref="F15:F16"/>
    <mergeCell ref="B17:B18"/>
    <mergeCell ref="C17:C18"/>
    <mergeCell ref="F17:F18"/>
    <mergeCell ref="J13:J14"/>
    <mergeCell ref="L13:L14"/>
    <mergeCell ref="P13:P14"/>
    <mergeCell ref="J15:J16"/>
    <mergeCell ref="L15:L16"/>
    <mergeCell ref="P15:P16"/>
    <mergeCell ref="B13:B14"/>
    <mergeCell ref="C13:C14"/>
    <mergeCell ref="F13:F14"/>
    <mergeCell ref="H11:H12"/>
    <mergeCell ref="H13:H14"/>
    <mergeCell ref="J11:J12"/>
    <mergeCell ref="L11:L12"/>
    <mergeCell ref="P11:P12"/>
    <mergeCell ref="B11:B12"/>
    <mergeCell ref="C11:C12"/>
    <mergeCell ref="D11:D12"/>
    <mergeCell ref="F11:F12"/>
    <mergeCell ref="B4:M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